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2023\Tomo III (actualizado)\EDITABLE\"/>
    </mc:Choice>
  </mc:AlternateContent>
  <xr:revisionPtr revIDLastSave="0" documentId="13_ncr:1_{0470448D-573F-4751-B904-8891F3EC6358}" xr6:coauthVersionLast="36" xr6:coauthVersionMax="36" xr10:uidLastSave="{00000000-0000-0000-0000-000000000000}"/>
  <bookViews>
    <workbookView xWindow="0" yWindow="0" windowWidth="20490" windowHeight="7830" xr2:uid="{A79900F2-427A-4765-9DDC-8DCEB8243AEB}"/>
  </bookViews>
  <sheets>
    <sheet name="Afecciones SIN AVENIDA" sheetId="2" r:id="rId1"/>
  </sheets>
  <definedNames>
    <definedName name="_xlnm.Print_Area" localSheetId="0">'Afecciones SIN AVENIDA'!$A$1:$Q$23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7" i="2"/>
  <c r="L9" i="2"/>
  <c r="L10" i="2"/>
  <c r="L21" i="2" l="1"/>
  <c r="L20" i="2"/>
  <c r="F15" i="2" l="1"/>
  <c r="F14" i="2" s="1"/>
  <c r="L6" i="2"/>
  <c r="A21" i="2"/>
  <c r="L16" i="2"/>
  <c r="L15" i="2"/>
  <c r="L14" i="2"/>
  <c r="L13" i="2"/>
  <c r="L12" i="2"/>
  <c r="F12" i="2"/>
  <c r="L11" i="2"/>
  <c r="F11" i="2"/>
  <c r="F13" i="2" s="1"/>
  <c r="F16" i="2" l="1"/>
</calcChain>
</file>

<file path=xl/sharedStrings.xml><?xml version="1.0" encoding="utf-8"?>
<sst xmlns="http://schemas.openxmlformats.org/spreadsheetml/2006/main" count="196" uniqueCount="97">
  <si>
    <t>ID</t>
  </si>
  <si>
    <t>DESCRIPCIÓN</t>
  </si>
  <si>
    <t>PROVINCIA</t>
  </si>
  <si>
    <t>T.M.</t>
  </si>
  <si>
    <t>TIPO DE ELEMENTO</t>
  </si>
  <si>
    <t>MARGEN</t>
  </si>
  <si>
    <t>X</t>
  </si>
  <si>
    <t>Y</t>
  </si>
  <si>
    <t>COTA (m.s.n.m.)</t>
  </si>
  <si>
    <t>COTA MÁXIMA DE AGUA (m.s.n.m.)</t>
  </si>
  <si>
    <t>TIEMPO LLEGADA ONDA (h:mm)</t>
  </si>
  <si>
    <t>TIEMPO VALORES MÁXIMOS (h:mm)</t>
  </si>
  <si>
    <t>CALADO MÁXIMO (m)</t>
  </si>
  <si>
    <t>VELOC. MÁXIMA (m/s)</t>
  </si>
  <si>
    <t>COORDENADAS UTM</t>
  </si>
  <si>
    <t>IDENTIFICACIÓN DE LA AFECCIÓN</t>
  </si>
  <si>
    <t>EN ESCENARIO SIN AVENIDA</t>
  </si>
  <si>
    <t>RESULTADOS DEL MODELO HIDRÁULICO</t>
  </si>
  <si>
    <t>Treviño</t>
  </si>
  <si>
    <t>Carretera BU-742</t>
  </si>
  <si>
    <t>Carretera CL-127</t>
  </si>
  <si>
    <t>Residencia Sagrada Familia</t>
  </si>
  <si>
    <t>Carretera BU-744</t>
  </si>
  <si>
    <t>Urbanización Uralde</t>
  </si>
  <si>
    <t>Carretera A-3122</t>
  </si>
  <si>
    <t>Berantevilla</t>
  </si>
  <si>
    <t>Carretera N-124</t>
  </si>
  <si>
    <t>Carretera AP-68</t>
  </si>
  <si>
    <t>Lacorzanilla viviendas</t>
  </si>
  <si>
    <t>Carretera BU-740</t>
  </si>
  <si>
    <t>Burgos</t>
  </si>
  <si>
    <t>Condado de Treviño</t>
  </si>
  <si>
    <t>Derecha/Izquierda</t>
  </si>
  <si>
    <t>Núcleo urbano</t>
  </si>
  <si>
    <t>Merendero</t>
  </si>
  <si>
    <t>Derecha</t>
  </si>
  <si>
    <t>Izquierda</t>
  </si>
  <si>
    <t>Residencia de ancianos</t>
  </si>
  <si>
    <t>Iglesia con viviendas</t>
  </si>
  <si>
    <t>Viviendas</t>
  </si>
  <si>
    <t>Carretera nacional de titularidad estatal</t>
  </si>
  <si>
    <t>Carretera autonómica (Red de Carreteras de la Junta de Castilla y León)</t>
  </si>
  <si>
    <t>Condado de Treviño/Berantevilla</t>
  </si>
  <si>
    <t>DISTANCIA A LA PRESA (km)</t>
  </si>
  <si>
    <t>Presa</t>
  </si>
  <si>
    <t>Molino de Escanzana</t>
  </si>
  <si>
    <t xml:space="preserve">Vivienda aislada </t>
  </si>
  <si>
    <t>Ermita de San Antón Lacorzanilla</t>
  </si>
  <si>
    <t>00:18:00</t>
  </si>
  <si>
    <t>00:15:00</t>
  </si>
  <si>
    <t>00:12:00</t>
  </si>
  <si>
    <t>00:27:00</t>
  </si>
  <si>
    <t>00:32:00</t>
  </si>
  <si>
    <t>00:56:00</t>
  </si>
  <si>
    <t>1:20:00</t>
  </si>
  <si>
    <t>1:27:00</t>
  </si>
  <si>
    <t>1:36:00</t>
  </si>
  <si>
    <t>TIPO DE AFECCIÓN</t>
  </si>
  <si>
    <t>VIDAS HUMANAS. GRAVE</t>
  </si>
  <si>
    <t>DAÑO MATERIAL. IMPORTANTE</t>
  </si>
  <si>
    <t>Carretera convencional de tercer nivel</t>
  </si>
  <si>
    <t>Carretera autonómica de primer nivel</t>
  </si>
  <si>
    <t>DAÑO MATERIAL. MUY IMPORTANTE</t>
  </si>
  <si>
    <t xml:space="preserve">Carretera de la red local </t>
  </si>
  <si>
    <t>2:09:00</t>
  </si>
  <si>
    <t>1:48:00</t>
  </si>
  <si>
    <t>___</t>
  </si>
  <si>
    <t>MATERIAL. SIN AFECCIÓN</t>
  </si>
  <si>
    <t>00:14:00</t>
  </si>
  <si>
    <t>00:08:00</t>
  </si>
  <si>
    <t>00:22:00</t>
  </si>
  <si>
    <t>00:26:00</t>
  </si>
  <si>
    <t>00:35:00</t>
  </si>
  <si>
    <t>00:41:00</t>
  </si>
  <si>
    <t>00:50:00</t>
  </si>
  <si>
    <t>1:28:00</t>
  </si>
  <si>
    <t>1:39:00</t>
  </si>
  <si>
    <t>1:26:00</t>
  </si>
  <si>
    <t>2:08:00</t>
  </si>
  <si>
    <t>1:49:00</t>
  </si>
  <si>
    <t>2:10:00</t>
  </si>
  <si>
    <t>2:30:00</t>
  </si>
  <si>
    <t>VIDAS HUMANAS. NO GRAVE</t>
  </si>
  <si>
    <t>2:45:00</t>
  </si>
  <si>
    <t>1:55:00</t>
  </si>
  <si>
    <t>2:32:00</t>
  </si>
  <si>
    <t>Inicio del estudio</t>
  </si>
  <si>
    <t>Fin del estudio</t>
  </si>
  <si>
    <t>CAUDAL MÁXIMO (m³/s)</t>
  </si>
  <si>
    <t>2:15:00</t>
  </si>
  <si>
    <t>2:33:00</t>
  </si>
  <si>
    <t>Autopista de peaje (Autopista Vasco-Aragonesa, Red de Carreteras del Estado)</t>
  </si>
  <si>
    <t>Álava</t>
  </si>
  <si>
    <t>Burgos/Álava</t>
  </si>
  <si>
    <t>2:24:00</t>
  </si>
  <si>
    <t>Tramo final del rio Zadorra antes de la desembocadura en el Ebro</t>
  </si>
  <si>
    <t>508,306,687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</si>
</sst>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1CC8-428E-4D40-8C04-E8E125C6515A}">
  <dimension ref="A1:Q31"/>
  <sheetViews>
    <sheetView tabSelected="1" zoomScale="85" zoomScaleNormal="85" workbookViewId="0">
      <selection activeCell="H9" sqref="H9"/>
    </sheetView>
  </sheetViews>
  <sheetFormatPr baseColWidth="10" defaultRowHeight="12" x14ac:dyDescent="0.25"/>
  <cols>
    <col min="1" max="5" width="21.140625" style="3" customWidth="1"/>
    <col min="6" max="6" width="21.140625" style="4" customWidth="1"/>
    <col min="7" max="7" width="21.140625" style="3" customWidth="1"/>
    <col min="8" max="12" width="21.140625" style="4" customWidth="1"/>
    <col min="13" max="14" width="21.140625" style="5" customWidth="1"/>
    <col min="15" max="16" width="21.140625" style="4" customWidth="1"/>
    <col min="17" max="17" width="21.140625" style="3" customWidth="1"/>
    <col min="18" max="16384" width="11.42578125" style="3"/>
  </cols>
  <sheetData>
    <row r="1" spans="1:17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1" t="s">
        <v>17</v>
      </c>
      <c r="K1" s="11"/>
      <c r="L1" s="11"/>
      <c r="M1" s="11"/>
      <c r="N1" s="11"/>
      <c r="O1" s="11"/>
      <c r="P1" s="11"/>
      <c r="Q1" s="8"/>
    </row>
    <row r="2" spans="1:17" x14ac:dyDescent="0.25">
      <c r="A2" s="10"/>
      <c r="B2" s="10"/>
      <c r="C2" s="10"/>
      <c r="D2" s="10"/>
      <c r="E2" s="10"/>
      <c r="F2" s="10"/>
      <c r="G2" s="10"/>
      <c r="H2" s="10"/>
      <c r="I2" s="10"/>
      <c r="J2" s="11" t="s">
        <v>16</v>
      </c>
      <c r="K2" s="11"/>
      <c r="L2" s="11"/>
      <c r="M2" s="11"/>
      <c r="N2" s="11"/>
      <c r="O2" s="11"/>
      <c r="P2" s="11"/>
      <c r="Q2" s="8"/>
    </row>
    <row r="3" spans="1:17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43</v>
      </c>
      <c r="G3" s="10" t="s">
        <v>5</v>
      </c>
      <c r="H3" s="11" t="s">
        <v>14</v>
      </c>
      <c r="I3" s="11"/>
      <c r="J3" s="11" t="s">
        <v>8</v>
      </c>
      <c r="K3" s="11" t="s">
        <v>88</v>
      </c>
      <c r="L3" s="11" t="s">
        <v>9</v>
      </c>
      <c r="M3" s="13" t="s">
        <v>10</v>
      </c>
      <c r="N3" s="13" t="s">
        <v>11</v>
      </c>
      <c r="O3" s="11" t="s">
        <v>12</v>
      </c>
      <c r="P3" s="11" t="s">
        <v>13</v>
      </c>
      <c r="Q3" s="10" t="s">
        <v>57</v>
      </c>
    </row>
    <row r="4" spans="1:17" ht="35.25" customHeight="1" x14ac:dyDescent="0.25">
      <c r="A4" s="10"/>
      <c r="B4" s="12"/>
      <c r="C4" s="10"/>
      <c r="D4" s="10"/>
      <c r="E4" s="10"/>
      <c r="F4" s="11"/>
      <c r="G4" s="10"/>
      <c r="H4" s="6" t="s">
        <v>6</v>
      </c>
      <c r="I4" s="6" t="s">
        <v>7</v>
      </c>
      <c r="J4" s="11"/>
      <c r="K4" s="11"/>
      <c r="L4" s="11"/>
      <c r="M4" s="13"/>
      <c r="N4" s="13"/>
      <c r="O4" s="11"/>
      <c r="P4" s="11"/>
      <c r="Q4" s="10"/>
    </row>
    <row r="5" spans="1:17" x14ac:dyDescent="0.25">
      <c r="A5" s="1">
        <v>1</v>
      </c>
      <c r="B5" s="9" t="s">
        <v>86</v>
      </c>
      <c r="C5" s="2" t="s">
        <v>30</v>
      </c>
      <c r="D5" s="8" t="s">
        <v>31</v>
      </c>
      <c r="E5" s="8" t="s">
        <v>44</v>
      </c>
      <c r="F5" s="6">
        <v>0</v>
      </c>
      <c r="G5" s="8"/>
      <c r="H5" s="6">
        <v>520981.69699999999</v>
      </c>
      <c r="I5" s="6">
        <v>4732910.5619999999</v>
      </c>
      <c r="J5" s="8" t="s">
        <v>66</v>
      </c>
      <c r="K5" s="6">
        <v>2434</v>
      </c>
      <c r="L5" s="8" t="s">
        <v>66</v>
      </c>
      <c r="M5" s="8" t="s">
        <v>66</v>
      </c>
      <c r="N5" s="7" t="s">
        <v>68</v>
      </c>
      <c r="O5" s="8" t="s">
        <v>66</v>
      </c>
      <c r="P5" s="8" t="s">
        <v>66</v>
      </c>
      <c r="Q5" s="8" t="s">
        <v>66</v>
      </c>
    </row>
    <row r="6" spans="1:17" ht="36" x14ac:dyDescent="0.25">
      <c r="A6" s="1">
        <v>2</v>
      </c>
      <c r="B6" s="8" t="s">
        <v>19</v>
      </c>
      <c r="C6" s="2" t="s">
        <v>30</v>
      </c>
      <c r="D6" s="8" t="s">
        <v>31</v>
      </c>
      <c r="E6" s="8" t="s">
        <v>60</v>
      </c>
      <c r="F6" s="6">
        <v>0.95599999999999996</v>
      </c>
      <c r="G6" s="8" t="s">
        <v>35</v>
      </c>
      <c r="H6" s="6">
        <v>520333.74699999997</v>
      </c>
      <c r="I6" s="6">
        <v>4732116.3059999999</v>
      </c>
      <c r="J6" s="6">
        <v>545.05600000000004</v>
      </c>
      <c r="K6" s="6">
        <v>2011.5509</v>
      </c>
      <c r="L6" s="6">
        <f>J6+O6</f>
        <v>550.10400000000004</v>
      </c>
      <c r="M6" s="7" t="s">
        <v>69</v>
      </c>
      <c r="N6" s="7" t="s">
        <v>49</v>
      </c>
      <c r="O6" s="6">
        <v>5.048</v>
      </c>
      <c r="P6" s="6">
        <v>4.8819999999999997</v>
      </c>
      <c r="Q6" s="8" t="s">
        <v>59</v>
      </c>
    </row>
    <row r="7" spans="1:17" ht="36" x14ac:dyDescent="0.25">
      <c r="A7" s="1">
        <v>3</v>
      </c>
      <c r="B7" s="8" t="s">
        <v>18</v>
      </c>
      <c r="C7" s="2" t="s">
        <v>30</v>
      </c>
      <c r="D7" s="8" t="s">
        <v>31</v>
      </c>
      <c r="E7" s="8" t="s">
        <v>33</v>
      </c>
      <c r="F7" s="6">
        <v>2</v>
      </c>
      <c r="G7" s="8" t="s">
        <v>32</v>
      </c>
      <c r="H7" s="6">
        <v>520370.95500000002</v>
      </c>
      <c r="I7" s="6">
        <v>4731154.9460000005</v>
      </c>
      <c r="J7" s="6">
        <v>526.62199999999996</v>
      </c>
      <c r="K7" s="6">
        <v>1799.3357000000001</v>
      </c>
      <c r="L7" s="6">
        <f>J7+O7</f>
        <v>530.73599999999999</v>
      </c>
      <c r="M7" s="7" t="s">
        <v>50</v>
      </c>
      <c r="N7" s="7" t="s">
        <v>48</v>
      </c>
      <c r="O7" s="6">
        <v>4.1139999999999999</v>
      </c>
      <c r="P7" s="6">
        <v>4.9470000000000001</v>
      </c>
      <c r="Q7" s="8" t="s">
        <v>58</v>
      </c>
    </row>
    <row r="8" spans="1:17" ht="36" x14ac:dyDescent="0.25">
      <c r="A8" s="1">
        <v>4</v>
      </c>
      <c r="B8" s="8" t="s">
        <v>20</v>
      </c>
      <c r="C8" s="2" t="s">
        <v>30</v>
      </c>
      <c r="D8" s="8" t="s">
        <v>31</v>
      </c>
      <c r="E8" s="8" t="s">
        <v>61</v>
      </c>
      <c r="F8" s="6">
        <v>2</v>
      </c>
      <c r="G8" s="8" t="s">
        <v>32</v>
      </c>
      <c r="H8" s="6">
        <v>520370.95500000002</v>
      </c>
      <c r="I8" s="6">
        <v>4731154.9460000005</v>
      </c>
      <c r="J8" s="6">
        <v>526.62199999999996</v>
      </c>
      <c r="K8" s="6">
        <v>1799.3357000000001</v>
      </c>
      <c r="L8" s="6">
        <f>J8+O8</f>
        <v>530.73599999999999</v>
      </c>
      <c r="M8" s="7" t="s">
        <v>50</v>
      </c>
      <c r="N8" s="7" t="s">
        <v>48</v>
      </c>
      <c r="O8" s="6">
        <v>4.1139999999999999</v>
      </c>
      <c r="P8" s="6">
        <v>4.9470000000000001</v>
      </c>
      <c r="Q8" s="8" t="s">
        <v>62</v>
      </c>
    </row>
    <row r="9" spans="1:17" ht="36" x14ac:dyDescent="0.25">
      <c r="A9" s="1">
        <v>5</v>
      </c>
      <c r="B9" s="8" t="s">
        <v>21</v>
      </c>
      <c r="C9" s="2" t="s">
        <v>30</v>
      </c>
      <c r="D9" s="8" t="s">
        <v>31</v>
      </c>
      <c r="E9" s="8" t="s">
        <v>37</v>
      </c>
      <c r="F9" s="6">
        <v>4.54</v>
      </c>
      <c r="G9" s="8" t="s">
        <v>35</v>
      </c>
      <c r="H9" s="6">
        <v>518743.99300000002</v>
      </c>
      <c r="I9" s="6">
        <v>4730523.0710000005</v>
      </c>
      <c r="J9" s="6">
        <v>510.81299999999999</v>
      </c>
      <c r="K9" s="6">
        <v>877.43311000000006</v>
      </c>
      <c r="L9" s="6">
        <f>J9+O9</f>
        <v>514.85699999999997</v>
      </c>
      <c r="M9" s="7" t="s">
        <v>70</v>
      </c>
      <c r="N9" s="7" t="s">
        <v>51</v>
      </c>
      <c r="O9" s="6">
        <v>4.0439999999999996</v>
      </c>
      <c r="P9" s="6">
        <v>5.6630000000000003</v>
      </c>
      <c r="Q9" s="8" t="s">
        <v>58</v>
      </c>
    </row>
    <row r="10" spans="1:17" ht="36" x14ac:dyDescent="0.25">
      <c r="A10" s="1">
        <v>6</v>
      </c>
      <c r="B10" s="8" t="s">
        <v>23</v>
      </c>
      <c r="C10" s="2" t="s">
        <v>30</v>
      </c>
      <c r="D10" s="8" t="s">
        <v>31</v>
      </c>
      <c r="E10" s="8" t="s">
        <v>39</v>
      </c>
      <c r="F10" s="6">
        <v>5.4749999999999996</v>
      </c>
      <c r="G10" s="8" t="s">
        <v>36</v>
      </c>
      <c r="H10" s="6">
        <v>517947.43099999998</v>
      </c>
      <c r="I10" s="6">
        <v>4730691.2939999998</v>
      </c>
      <c r="J10" s="6">
        <v>504.767</v>
      </c>
      <c r="K10" s="6">
        <v>924.40692000000001</v>
      </c>
      <c r="L10" s="6">
        <f>J10+O10</f>
        <v>508.928</v>
      </c>
      <c r="M10" s="7" t="s">
        <v>71</v>
      </c>
      <c r="N10" s="7" t="s">
        <v>52</v>
      </c>
      <c r="O10" s="6">
        <v>4.1609999999999996</v>
      </c>
      <c r="P10" s="6">
        <v>4.867</v>
      </c>
      <c r="Q10" s="8" t="s">
        <v>58</v>
      </c>
    </row>
    <row r="11" spans="1:17" ht="36" x14ac:dyDescent="0.25">
      <c r="A11" s="1">
        <v>7</v>
      </c>
      <c r="B11" s="8" t="s">
        <v>34</v>
      </c>
      <c r="C11" s="2" t="s">
        <v>30</v>
      </c>
      <c r="D11" s="8" t="s">
        <v>31</v>
      </c>
      <c r="E11" s="8" t="s">
        <v>34</v>
      </c>
      <c r="F11" s="6">
        <f>F10+1.487</f>
        <v>6.9619999999999997</v>
      </c>
      <c r="G11" s="8" t="s">
        <v>35</v>
      </c>
      <c r="H11" s="6">
        <v>516953.16700000002</v>
      </c>
      <c r="I11" s="6">
        <v>4729850.7889999999</v>
      </c>
      <c r="J11" s="6">
        <v>500.32900000000001</v>
      </c>
      <c r="K11" s="6">
        <v>503.86162999999999</v>
      </c>
      <c r="L11" s="6">
        <f>J11+O11</f>
        <v>502.54300000000001</v>
      </c>
      <c r="M11" s="7" t="s">
        <v>72</v>
      </c>
      <c r="N11" s="7" t="s">
        <v>73</v>
      </c>
      <c r="O11" s="6">
        <v>2.214</v>
      </c>
      <c r="P11" s="6">
        <v>3.3140000000000001</v>
      </c>
      <c r="Q11" s="8" t="s">
        <v>58</v>
      </c>
    </row>
    <row r="12" spans="1:17" ht="36" x14ac:dyDescent="0.25">
      <c r="A12" s="1">
        <v>8</v>
      </c>
      <c r="B12" s="8" t="s">
        <v>22</v>
      </c>
      <c r="C12" s="2" t="s">
        <v>30</v>
      </c>
      <c r="D12" s="8" t="s">
        <v>31</v>
      </c>
      <c r="E12" s="8" t="s">
        <v>60</v>
      </c>
      <c r="F12" s="6">
        <f>F10+3.71</f>
        <v>9.1849999999999987</v>
      </c>
      <c r="G12" s="8" t="s">
        <v>35</v>
      </c>
      <c r="H12" s="6">
        <v>515689.272</v>
      </c>
      <c r="I12" s="6">
        <v>4728373.2970000003</v>
      </c>
      <c r="J12" s="6">
        <v>491.69099999999997</v>
      </c>
      <c r="K12" s="6">
        <v>464.99905000000001</v>
      </c>
      <c r="L12" s="6">
        <f>J12+O12</f>
        <v>492.85299999999995</v>
      </c>
      <c r="M12" s="7" t="s">
        <v>74</v>
      </c>
      <c r="N12" s="7" t="s">
        <v>53</v>
      </c>
      <c r="O12" s="6">
        <v>1.1619999999999999</v>
      </c>
      <c r="P12" s="6">
        <v>2.4580000000000002</v>
      </c>
      <c r="Q12" s="8" t="s">
        <v>59</v>
      </c>
    </row>
    <row r="13" spans="1:17" ht="36" x14ac:dyDescent="0.25">
      <c r="A13" s="1">
        <v>9</v>
      </c>
      <c r="B13" s="8" t="s">
        <v>45</v>
      </c>
      <c r="C13" s="2" t="s">
        <v>30</v>
      </c>
      <c r="D13" s="8" t="s">
        <v>31</v>
      </c>
      <c r="E13" s="8" t="s">
        <v>46</v>
      </c>
      <c r="F13" s="6">
        <f>F11+6.658</f>
        <v>13.620000000000001</v>
      </c>
      <c r="G13" s="8" t="s">
        <v>35</v>
      </c>
      <c r="H13" s="6">
        <v>512551.45600000001</v>
      </c>
      <c r="I13" s="6">
        <v>4726411.2570000002</v>
      </c>
      <c r="J13" s="6">
        <v>471.62900000000002</v>
      </c>
      <c r="K13" s="6">
        <v>266.59942999999998</v>
      </c>
      <c r="L13" s="6">
        <f>J13+O13</f>
        <v>473.63100000000003</v>
      </c>
      <c r="M13" s="7" t="s">
        <v>54</v>
      </c>
      <c r="N13" s="7" t="s">
        <v>55</v>
      </c>
      <c r="O13" s="6">
        <v>2.0019999999999998</v>
      </c>
      <c r="P13" s="6">
        <v>4.7069999999999999</v>
      </c>
      <c r="Q13" s="8" t="s">
        <v>58</v>
      </c>
    </row>
    <row r="14" spans="1:17" ht="36" x14ac:dyDescent="0.25">
      <c r="A14" s="1">
        <v>10</v>
      </c>
      <c r="B14" s="8" t="s">
        <v>24</v>
      </c>
      <c r="C14" s="2" t="s">
        <v>30</v>
      </c>
      <c r="D14" s="8" t="s">
        <v>31</v>
      </c>
      <c r="E14" s="8" t="s">
        <v>63</v>
      </c>
      <c r="F14" s="6">
        <f>F15-0.17</f>
        <v>14.34821</v>
      </c>
      <c r="G14" s="8" t="s">
        <v>36</v>
      </c>
      <c r="H14" s="6">
        <v>511979.19400000002</v>
      </c>
      <c r="I14" s="6">
        <v>4725814.5779999997</v>
      </c>
      <c r="J14" s="6">
        <v>469.33100000000002</v>
      </c>
      <c r="K14" s="6">
        <v>345.38103999999998</v>
      </c>
      <c r="L14" s="6">
        <f>J14+O14</f>
        <v>470.375</v>
      </c>
      <c r="M14" s="7" t="s">
        <v>77</v>
      </c>
      <c r="N14" s="7" t="s">
        <v>56</v>
      </c>
      <c r="O14" s="6">
        <v>1.044</v>
      </c>
      <c r="P14" s="6">
        <v>0.88500000000000001</v>
      </c>
      <c r="Q14" s="8" t="s">
        <v>59</v>
      </c>
    </row>
    <row r="15" spans="1:17" ht="36" x14ac:dyDescent="0.25">
      <c r="A15" s="1">
        <v>11</v>
      </c>
      <c r="B15" s="8" t="s">
        <v>25</v>
      </c>
      <c r="C15" s="2" t="s">
        <v>92</v>
      </c>
      <c r="D15" s="8" t="s">
        <v>25</v>
      </c>
      <c r="E15" s="8" t="s">
        <v>33</v>
      </c>
      <c r="F15" s="6">
        <f>14.8-0.28179</f>
        <v>14.51821</v>
      </c>
      <c r="G15" s="8" t="s">
        <v>32</v>
      </c>
      <c r="H15" s="6">
        <v>511794.85800000001</v>
      </c>
      <c r="I15" s="6">
        <v>4725773.6710000001</v>
      </c>
      <c r="J15" s="6">
        <v>466.34</v>
      </c>
      <c r="K15" s="6">
        <v>299.53568000000001</v>
      </c>
      <c r="L15" s="6">
        <f>J15+O15</f>
        <v>468.69499999999999</v>
      </c>
      <c r="M15" s="7" t="s">
        <v>75</v>
      </c>
      <c r="N15" s="7" t="s">
        <v>76</v>
      </c>
      <c r="O15" s="6">
        <v>2.355</v>
      </c>
      <c r="P15" s="6">
        <v>0.42099999999999999</v>
      </c>
      <c r="Q15" s="8" t="s">
        <v>58</v>
      </c>
    </row>
    <row r="16" spans="1:17" ht="36" x14ac:dyDescent="0.25">
      <c r="A16" s="1">
        <v>12</v>
      </c>
      <c r="B16" s="8" t="s">
        <v>47</v>
      </c>
      <c r="C16" s="2" t="s">
        <v>92</v>
      </c>
      <c r="D16" s="8" t="s">
        <v>25</v>
      </c>
      <c r="E16" s="8" t="s">
        <v>38</v>
      </c>
      <c r="F16" s="6">
        <f>F15+2.316</f>
        <v>16.834209999999999</v>
      </c>
      <c r="G16" s="8" t="s">
        <v>36</v>
      </c>
      <c r="H16" s="6">
        <v>509596.33299999998</v>
      </c>
      <c r="I16" s="6">
        <v>4725326.0599999996</v>
      </c>
      <c r="J16" s="6">
        <v>459.16300000000001</v>
      </c>
      <c r="K16" s="6">
        <v>185.88061999999999</v>
      </c>
      <c r="L16" s="6">
        <f>J16+O16</f>
        <v>460.75</v>
      </c>
      <c r="M16" s="7" t="s">
        <v>65</v>
      </c>
      <c r="N16" s="7" t="s">
        <v>78</v>
      </c>
      <c r="O16" s="6">
        <v>1.587</v>
      </c>
      <c r="P16" s="6">
        <v>1.2390000000000001</v>
      </c>
      <c r="Q16" s="8" t="s">
        <v>58</v>
      </c>
    </row>
    <row r="17" spans="1:17" ht="24" x14ac:dyDescent="0.25">
      <c r="A17" s="1">
        <v>13</v>
      </c>
      <c r="B17" s="8" t="s">
        <v>26</v>
      </c>
      <c r="C17" s="8" t="s">
        <v>92</v>
      </c>
      <c r="D17" s="8" t="s">
        <v>25</v>
      </c>
      <c r="E17" s="8" t="s">
        <v>40</v>
      </c>
      <c r="F17" s="6">
        <v>17.3</v>
      </c>
      <c r="G17" s="8" t="s">
        <v>32</v>
      </c>
      <c r="H17" s="6">
        <v>509503.77600000001</v>
      </c>
      <c r="I17" s="6">
        <v>4725361.5350000001</v>
      </c>
      <c r="J17" s="8" t="s">
        <v>66</v>
      </c>
      <c r="K17" s="6">
        <v>180.56899999999999</v>
      </c>
      <c r="L17" s="8" t="s">
        <v>66</v>
      </c>
      <c r="M17" s="7" t="s">
        <v>79</v>
      </c>
      <c r="N17" s="7" t="s">
        <v>64</v>
      </c>
      <c r="O17" s="8" t="s">
        <v>66</v>
      </c>
      <c r="P17" s="8" t="s">
        <v>66</v>
      </c>
      <c r="Q17" s="8" t="s">
        <v>67</v>
      </c>
    </row>
    <row r="18" spans="1:17" ht="24" x14ac:dyDescent="0.25">
      <c r="A18" s="1">
        <v>14</v>
      </c>
      <c r="B18" s="8" t="s">
        <v>24</v>
      </c>
      <c r="C18" s="8" t="s">
        <v>92</v>
      </c>
      <c r="D18" s="8" t="s">
        <v>25</v>
      </c>
      <c r="E18" s="8" t="s">
        <v>63</v>
      </c>
      <c r="F18" s="6">
        <v>17.3</v>
      </c>
      <c r="G18" s="8" t="s">
        <v>32</v>
      </c>
      <c r="H18" s="6">
        <v>509465.54399999999</v>
      </c>
      <c r="I18" s="6">
        <v>4725363.852</v>
      </c>
      <c r="J18" s="8" t="s">
        <v>66</v>
      </c>
      <c r="K18" s="6">
        <v>180.56899999999999</v>
      </c>
      <c r="L18" s="8" t="s">
        <v>66</v>
      </c>
      <c r="M18" s="7" t="s">
        <v>79</v>
      </c>
      <c r="N18" s="7" t="s">
        <v>64</v>
      </c>
      <c r="O18" s="8" t="s">
        <v>66</v>
      </c>
      <c r="P18" s="8" t="s">
        <v>66</v>
      </c>
      <c r="Q18" s="8" t="s">
        <v>67</v>
      </c>
    </row>
    <row r="19" spans="1:17" ht="48" x14ac:dyDescent="0.25">
      <c r="A19" s="1">
        <v>15</v>
      </c>
      <c r="B19" s="8" t="s">
        <v>27</v>
      </c>
      <c r="C19" s="8" t="s">
        <v>92</v>
      </c>
      <c r="D19" s="8" t="s">
        <v>25</v>
      </c>
      <c r="E19" s="8" t="s">
        <v>91</v>
      </c>
      <c r="F19" s="6">
        <v>17.7</v>
      </c>
      <c r="G19" s="8" t="s">
        <v>32</v>
      </c>
      <c r="H19" s="6">
        <v>509079.74099999998</v>
      </c>
      <c r="I19" s="6">
        <v>4725399.1880000001</v>
      </c>
      <c r="J19" s="8" t="s">
        <v>66</v>
      </c>
      <c r="K19" s="6">
        <v>86.279200000000003</v>
      </c>
      <c r="L19" s="8" t="s">
        <v>66</v>
      </c>
      <c r="M19" s="7" t="s">
        <v>84</v>
      </c>
      <c r="N19" s="7" t="s">
        <v>80</v>
      </c>
      <c r="O19" s="8" t="s">
        <v>66</v>
      </c>
      <c r="P19" s="8" t="s">
        <v>66</v>
      </c>
      <c r="Q19" s="8" t="s">
        <v>67</v>
      </c>
    </row>
    <row r="20" spans="1:17" ht="36" x14ac:dyDescent="0.25">
      <c r="A20" s="1">
        <v>16</v>
      </c>
      <c r="B20" s="8" t="s">
        <v>28</v>
      </c>
      <c r="C20" s="2" t="s">
        <v>92</v>
      </c>
      <c r="D20" s="8" t="s">
        <v>25</v>
      </c>
      <c r="E20" s="8" t="s">
        <v>39</v>
      </c>
      <c r="F20" s="6">
        <v>17.573699999999999</v>
      </c>
      <c r="G20" s="8" t="s">
        <v>35</v>
      </c>
      <c r="H20" s="6">
        <v>508721.44099999999</v>
      </c>
      <c r="I20" s="6">
        <v>4725367.8679999998</v>
      </c>
      <c r="J20" s="6">
        <v>453.93299999999999</v>
      </c>
      <c r="K20" s="6">
        <v>17.573699999999999</v>
      </c>
      <c r="L20" s="6">
        <f>J20+O20</f>
        <v>456.54300000000001</v>
      </c>
      <c r="M20" s="7" t="s">
        <v>78</v>
      </c>
      <c r="N20" s="7" t="s">
        <v>81</v>
      </c>
      <c r="O20" s="6">
        <v>2.61</v>
      </c>
      <c r="P20" s="6">
        <v>0.68799999999999994</v>
      </c>
      <c r="Q20" s="8" t="s">
        <v>58</v>
      </c>
    </row>
    <row r="21" spans="1:17" ht="36" x14ac:dyDescent="0.25">
      <c r="A21" s="1">
        <f t="shared" ref="A21" si="0">A20+1</f>
        <v>17</v>
      </c>
      <c r="B21" s="8" t="s">
        <v>28</v>
      </c>
      <c r="C21" s="2" t="s">
        <v>30</v>
      </c>
      <c r="D21" s="8" t="s">
        <v>31</v>
      </c>
      <c r="E21" s="8" t="s">
        <v>39</v>
      </c>
      <c r="F21" s="6">
        <v>18.399999999999999</v>
      </c>
      <c r="G21" s="8" t="s">
        <v>35</v>
      </c>
      <c r="H21" s="6">
        <v>508373.29499999998</v>
      </c>
      <c r="I21" s="6">
        <v>4725071.335</v>
      </c>
      <c r="J21" s="6">
        <v>454.68299999999999</v>
      </c>
      <c r="K21" s="6">
        <v>20.6142</v>
      </c>
      <c r="L21" s="6">
        <f>J21+O21</f>
        <v>455.08</v>
      </c>
      <c r="M21" s="7" t="s">
        <v>64</v>
      </c>
      <c r="N21" s="7" t="s">
        <v>85</v>
      </c>
      <c r="O21" s="6">
        <v>0.39700000000000002</v>
      </c>
      <c r="P21" s="6">
        <v>0.156</v>
      </c>
      <c r="Q21" s="8" t="s">
        <v>82</v>
      </c>
    </row>
    <row r="22" spans="1:17" ht="36" x14ac:dyDescent="0.25">
      <c r="A22" s="8">
        <v>18</v>
      </c>
      <c r="B22" s="8" t="s">
        <v>29</v>
      </c>
      <c r="C22" s="8" t="s">
        <v>93</v>
      </c>
      <c r="D22" s="8" t="s">
        <v>42</v>
      </c>
      <c r="E22" s="8" t="s">
        <v>41</v>
      </c>
      <c r="F22" s="6">
        <v>18.600000000000001</v>
      </c>
      <c r="G22" s="8" t="s">
        <v>32</v>
      </c>
      <c r="H22" s="6">
        <v>508463.52899999998</v>
      </c>
      <c r="I22" s="6">
        <v>4724926.2029999997</v>
      </c>
      <c r="J22" s="8" t="s">
        <v>66</v>
      </c>
      <c r="K22" s="6">
        <v>9.2035999999999998</v>
      </c>
      <c r="L22" s="8" t="s">
        <v>66</v>
      </c>
      <c r="M22" s="7" t="s">
        <v>89</v>
      </c>
      <c r="N22" s="7" t="s">
        <v>90</v>
      </c>
      <c r="O22" s="8" t="s">
        <v>66</v>
      </c>
      <c r="P22" s="8" t="s">
        <v>66</v>
      </c>
      <c r="Q22" s="8" t="s">
        <v>67</v>
      </c>
    </row>
    <row r="23" spans="1:17" ht="36" x14ac:dyDescent="0.25">
      <c r="A23" s="8">
        <v>19</v>
      </c>
      <c r="B23" s="8" t="s">
        <v>87</v>
      </c>
      <c r="C23" s="8" t="s">
        <v>93</v>
      </c>
      <c r="D23" s="8" t="s">
        <v>42</v>
      </c>
      <c r="E23" s="8" t="s">
        <v>95</v>
      </c>
      <c r="F23" s="6">
        <v>20</v>
      </c>
      <c r="G23" s="8"/>
      <c r="H23" s="6" t="s">
        <v>96</v>
      </c>
      <c r="I23" s="6">
        <v>4723937.966</v>
      </c>
      <c r="J23" s="8" t="s">
        <v>66</v>
      </c>
      <c r="K23" s="6">
        <v>4.3394000000000004</v>
      </c>
      <c r="L23" s="8" t="s">
        <v>66</v>
      </c>
      <c r="M23" s="7" t="s">
        <v>94</v>
      </c>
      <c r="N23" s="7" t="s">
        <v>83</v>
      </c>
      <c r="O23" s="8" t="s">
        <v>66</v>
      </c>
      <c r="P23" s="8" t="s">
        <v>66</v>
      </c>
      <c r="Q23" s="8" t="s">
        <v>66</v>
      </c>
    </row>
    <row r="31" spans="1:17" x14ac:dyDescent="0.25">
      <c r="L31" s="3"/>
    </row>
  </sheetData>
  <mergeCells count="19">
    <mergeCell ref="Q3:Q4"/>
    <mergeCell ref="H3:I3"/>
    <mergeCell ref="J3:J4"/>
    <mergeCell ref="K3:K4"/>
    <mergeCell ref="L3:L4"/>
    <mergeCell ref="M3:M4"/>
    <mergeCell ref="A1:I2"/>
    <mergeCell ref="J1:P1"/>
    <mergeCell ref="J2:P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Afecciones SIN AVENIDA</vt:lpstr>
      <vt:lpstr>'Afecciones SIN AVENIDA'!Área_de_impresión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cp:lastPrinted>2025-10-10T08:13:34Z</cp:lastPrinted>
  <dcterms:created xsi:type="dcterms:W3CDTF">2025-09-09T07:35:28Z</dcterms:created>
  <dcterms:modified xsi:type="dcterms:W3CDTF">2025-10-10T08:15:21Z</dcterms:modified>
</cp:coreProperties>
</file>