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genieria_Proyectos_Obras\PRESAS Y BALSAS\ARRIETA\Doc seguridad\PEP\PEP ARRIETA 2025\Tomo III (actualizado 2025)\EDITABLE\PEP_Tomo III_Anejo nº 2_2025\Anexo 7_Anejo nº 2_2025\"/>
    </mc:Choice>
  </mc:AlternateContent>
  <xr:revisionPtr revIDLastSave="0" documentId="13_ncr:1_{B7F37658-F00F-4857-927D-EB6BDEE754B0}" xr6:coauthVersionLast="36" xr6:coauthVersionMax="36" xr10:uidLastSave="{00000000-0000-0000-0000-000000000000}"/>
  <bookViews>
    <workbookView xWindow="0" yWindow="0" windowWidth="20490" windowHeight="7830" xr2:uid="{A79900F2-427A-4765-9DDC-8DCEB8243AEB}"/>
  </bookViews>
  <sheets>
    <sheet name="Afecciones ESC LÍMIT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L19" i="2"/>
  <c r="L24" i="2"/>
  <c r="F24" i="2"/>
  <c r="L17" i="2"/>
  <c r="F14" i="2"/>
  <c r="L12" i="2"/>
  <c r="L13" i="2"/>
  <c r="L7" i="2" l="1"/>
  <c r="L6" i="2"/>
  <c r="L9" i="2" l="1"/>
  <c r="L8" i="2"/>
  <c r="L10" i="2" l="1"/>
  <c r="L22" i="2" l="1"/>
  <c r="L21" i="2"/>
  <c r="L16" i="2" l="1"/>
  <c r="L15" i="2"/>
  <c r="L14" i="2"/>
  <c r="L11" i="2"/>
  <c r="A6" i="2"/>
</calcChain>
</file>

<file path=xl/sharedStrings.xml><?xml version="1.0" encoding="utf-8"?>
<sst xmlns="http://schemas.openxmlformats.org/spreadsheetml/2006/main" count="214" uniqueCount="96">
  <si>
    <t>ID</t>
  </si>
  <si>
    <t>DESCRIPCIÓN</t>
  </si>
  <si>
    <t>PROVINCIA</t>
  </si>
  <si>
    <t>T.M.</t>
  </si>
  <si>
    <t>TIPO DE ELEMENTO</t>
  </si>
  <si>
    <t>MARGEN</t>
  </si>
  <si>
    <t>X</t>
  </si>
  <si>
    <t>Y</t>
  </si>
  <si>
    <t>COTA (m.s.n.m.)</t>
  </si>
  <si>
    <t>COTA MÁXIMA DE AGUA (m.s.n.m.)</t>
  </si>
  <si>
    <t>TIEMPO LLEGADA ONDA (h:mm)</t>
  </si>
  <si>
    <t>TIEMPO VALORES MÁXIMOS (h:mm)</t>
  </si>
  <si>
    <t>CALADO MÁXIMO (m)</t>
  </si>
  <si>
    <t>VELOC. MÁXIMA (m/s)</t>
  </si>
  <si>
    <t>COORDENADAS UTM</t>
  </si>
  <si>
    <t>IDENTIFICACIÓN DE LA AFECCIÓN</t>
  </si>
  <si>
    <t>RESULTADOS DEL MODELO HIDRÁULICO</t>
  </si>
  <si>
    <t>Treviño</t>
  </si>
  <si>
    <t>Carretera BU-742</t>
  </si>
  <si>
    <t>Carretera CL-127</t>
  </si>
  <si>
    <t>Residencia Sagrada Familia</t>
  </si>
  <si>
    <t>Carretera BU-744</t>
  </si>
  <si>
    <t>Urbanización Uralde</t>
  </si>
  <si>
    <t>Carretera A-3122</t>
  </si>
  <si>
    <t>Berantevilla</t>
  </si>
  <si>
    <t>Carretera N-124</t>
  </si>
  <si>
    <t>Carretera AP-68</t>
  </si>
  <si>
    <t>Lacorzanilla viviendas</t>
  </si>
  <si>
    <t>Carretera BU-740</t>
  </si>
  <si>
    <t>Burgos</t>
  </si>
  <si>
    <t>Condado de Treviño</t>
  </si>
  <si>
    <t>Derecha/Izquierda</t>
  </si>
  <si>
    <t>Núcleo urbano</t>
  </si>
  <si>
    <t>Merendero</t>
  </si>
  <si>
    <t>Derecha</t>
  </si>
  <si>
    <t>Izquierda</t>
  </si>
  <si>
    <t>Residencia de ancianos</t>
  </si>
  <si>
    <t>Iglesia con viviendas</t>
  </si>
  <si>
    <t>Viviendas</t>
  </si>
  <si>
    <t>Carretera nacional de titularidad estatal</t>
  </si>
  <si>
    <t>Carretera autonómica (Red de Carreteras de la Junta de Castilla y León)</t>
  </si>
  <si>
    <t>Condado de Treviño/Berantevilla</t>
  </si>
  <si>
    <t>COTA MÁXIMA DE AGUA (m.s.n.m.) según IBER</t>
  </si>
  <si>
    <t>DISTANCIA A LA PRESA (km)</t>
  </si>
  <si>
    <t>Presa</t>
  </si>
  <si>
    <t>Molino de Escanzana</t>
  </si>
  <si>
    <t xml:space="preserve">Vivienda aislada </t>
  </si>
  <si>
    <t>Ermita de San Antón Lacorzanilla</t>
  </si>
  <si>
    <t>TIPO DE AFECCIÓN</t>
  </si>
  <si>
    <t>VIDAS HUMANAS. GRAVE</t>
  </si>
  <si>
    <t>DAÑO MATERIAL. IMPORTANTE</t>
  </si>
  <si>
    <t>Carretera convencional de tercer nivel</t>
  </si>
  <si>
    <t>Carretera autonómica de primer nivel</t>
  </si>
  <si>
    <t>DAÑO MATERIAL. MUY IMPORTANTE</t>
  </si>
  <si>
    <t xml:space="preserve">Carretera de la red local </t>
  </si>
  <si>
    <t>___</t>
  </si>
  <si>
    <t>MATERIAL. SIN AFECCIÓN</t>
  </si>
  <si>
    <t>VIDAS HUMANAS. NO GRAVE</t>
  </si>
  <si>
    <t>Inicio del estudio</t>
  </si>
  <si>
    <t>Fin del estudio</t>
  </si>
  <si>
    <t>CAUDAL MÁXIMO (m³/s)</t>
  </si>
  <si>
    <t>Autopista de peaje (Autopista Vasco-Aragonesa, Red de Carreteras del Estado)</t>
  </si>
  <si>
    <t>Álava</t>
  </si>
  <si>
    <t>Burgos/Álava</t>
  </si>
  <si>
    <t>Tramo final del rio Zadorra antes de la desembocadura en el Ebro</t>
  </si>
  <si>
    <t>8:00:00</t>
  </si>
  <si>
    <t>Vivienda</t>
  </si>
  <si>
    <t>Vivienda Camino las Islas</t>
  </si>
  <si>
    <t>Aragonesa de Piensos S.A..</t>
  </si>
  <si>
    <t>Industria</t>
  </si>
  <si>
    <t>EN ESCENARIO LÍMITE</t>
  </si>
  <si>
    <t>7:55:00</t>
  </si>
  <si>
    <t>7:25:00</t>
  </si>
  <si>
    <t>1:00:00</t>
  </si>
  <si>
    <t>1:50:00</t>
  </si>
  <si>
    <t>4:00:00</t>
  </si>
  <si>
    <t>4:45:00</t>
  </si>
  <si>
    <t>5:15:00</t>
  </si>
  <si>
    <t>5:45:00</t>
  </si>
  <si>
    <t>6:30:00</t>
  </si>
  <si>
    <t>6:35:00</t>
  </si>
  <si>
    <t>6:55:00</t>
  </si>
  <si>
    <t>7:20:00</t>
  </si>
  <si>
    <t>7:00:00</t>
  </si>
  <si>
    <t>7:05:00</t>
  </si>
  <si>
    <t>7:10:00</t>
  </si>
  <si>
    <t>5:55:20</t>
  </si>
  <si>
    <t>6:00:00</t>
  </si>
  <si>
    <t>6:10:00</t>
  </si>
  <si>
    <t>6:15:00</t>
  </si>
  <si>
    <t>6:25:00</t>
  </si>
  <si>
    <t>6:45:00</t>
  </si>
  <si>
    <t>6:50:00</t>
  </si>
  <si>
    <t>7:40:00</t>
  </si>
  <si>
    <t>7:30:00</t>
  </si>
  <si>
    <t>7:50:00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</si>
</sst>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F1CC8-428E-4D40-8C04-E8E125C6515A}">
  <dimension ref="A1:R33"/>
  <sheetViews>
    <sheetView tabSelected="1" zoomScaleNormal="100" workbookViewId="0">
      <selection activeCell="G9" sqref="G9"/>
    </sheetView>
  </sheetViews>
  <sheetFormatPr baseColWidth="10" defaultRowHeight="12" x14ac:dyDescent="0.2"/>
  <cols>
    <col min="1" max="1" width="6.7109375" style="4" bestFit="1" customWidth="1"/>
    <col min="2" max="2" width="21.28515625" style="4" customWidth="1"/>
    <col min="3" max="3" width="11" style="4" bestFit="1" customWidth="1"/>
    <col min="4" max="4" width="18.85546875" style="4" bestFit="1" customWidth="1"/>
    <col min="5" max="5" width="25.7109375" style="4" customWidth="1"/>
    <col min="6" max="6" width="14" style="5" customWidth="1"/>
    <col min="7" max="7" width="17.5703125" style="4" bestFit="1" customWidth="1"/>
    <col min="8" max="8" width="11.7109375" style="5" bestFit="1" customWidth="1"/>
    <col min="9" max="9" width="12.7109375" style="5" bestFit="1" customWidth="1"/>
    <col min="10" max="10" width="15.42578125" style="21" bestFit="1" customWidth="1"/>
    <col min="11" max="11" width="22.7109375" style="21" bestFit="1" customWidth="1"/>
    <col min="12" max="12" width="32.42578125" style="21" bestFit="1" customWidth="1"/>
    <col min="13" max="13" width="32.42578125" style="5" hidden="1" customWidth="1"/>
    <col min="14" max="14" width="29.42578125" style="6" bestFit="1" customWidth="1"/>
    <col min="15" max="15" width="33.140625" style="6" bestFit="1" customWidth="1"/>
    <col min="16" max="16" width="20.28515625" style="5" bestFit="1" customWidth="1"/>
    <col min="17" max="17" width="20.85546875" style="5" bestFit="1" customWidth="1"/>
    <col min="18" max="18" width="17.42578125" style="7" bestFit="1" customWidth="1"/>
    <col min="19" max="16384" width="11.42578125" style="3"/>
  </cols>
  <sheetData>
    <row r="1" spans="1:18" x14ac:dyDescent="0.2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5" t="s">
        <v>16</v>
      </c>
      <c r="K1" s="15"/>
      <c r="L1" s="15"/>
      <c r="M1" s="15"/>
      <c r="N1" s="15"/>
      <c r="O1" s="15"/>
      <c r="P1" s="15"/>
      <c r="Q1" s="15"/>
      <c r="R1" s="12"/>
    </row>
    <row r="2" spans="1:18" x14ac:dyDescent="0.2">
      <c r="A2" s="14"/>
      <c r="B2" s="14"/>
      <c r="C2" s="14"/>
      <c r="D2" s="14"/>
      <c r="E2" s="14"/>
      <c r="F2" s="14"/>
      <c r="G2" s="14"/>
      <c r="H2" s="14"/>
      <c r="I2" s="14"/>
      <c r="J2" s="15" t="s">
        <v>70</v>
      </c>
      <c r="K2" s="15"/>
      <c r="L2" s="15"/>
      <c r="M2" s="15"/>
      <c r="N2" s="15"/>
      <c r="O2" s="15"/>
      <c r="P2" s="15"/>
      <c r="Q2" s="15"/>
      <c r="R2" s="12"/>
    </row>
    <row r="3" spans="1:18" x14ac:dyDescent="0.2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5" t="s">
        <v>43</v>
      </c>
      <c r="G3" s="14" t="s">
        <v>5</v>
      </c>
      <c r="H3" s="15" t="s">
        <v>14</v>
      </c>
      <c r="I3" s="15"/>
      <c r="J3" s="19" t="s">
        <v>8</v>
      </c>
      <c r="K3" s="19" t="s">
        <v>60</v>
      </c>
      <c r="L3" s="19" t="s">
        <v>9</v>
      </c>
      <c r="M3" s="15" t="s">
        <v>42</v>
      </c>
      <c r="N3" s="17" t="s">
        <v>10</v>
      </c>
      <c r="O3" s="17" t="s">
        <v>11</v>
      </c>
      <c r="P3" s="15" t="s">
        <v>12</v>
      </c>
      <c r="Q3" s="15" t="s">
        <v>13</v>
      </c>
      <c r="R3" s="18" t="s">
        <v>48</v>
      </c>
    </row>
    <row r="4" spans="1:18" x14ac:dyDescent="0.2">
      <c r="A4" s="14"/>
      <c r="B4" s="16"/>
      <c r="C4" s="14"/>
      <c r="D4" s="14"/>
      <c r="E4" s="14"/>
      <c r="F4" s="15"/>
      <c r="G4" s="14"/>
      <c r="H4" s="9" t="s">
        <v>6</v>
      </c>
      <c r="I4" s="9" t="s">
        <v>7</v>
      </c>
      <c r="J4" s="19"/>
      <c r="K4" s="19"/>
      <c r="L4" s="19"/>
      <c r="M4" s="15"/>
      <c r="N4" s="17"/>
      <c r="O4" s="17"/>
      <c r="P4" s="15"/>
      <c r="Q4" s="15"/>
      <c r="R4" s="18"/>
    </row>
    <row r="5" spans="1:18" x14ac:dyDescent="0.2">
      <c r="A5" s="1">
        <v>1</v>
      </c>
      <c r="B5" s="10" t="s">
        <v>58</v>
      </c>
      <c r="C5" s="2" t="s">
        <v>29</v>
      </c>
      <c r="D5" s="8" t="s">
        <v>30</v>
      </c>
      <c r="E5" s="8" t="s">
        <v>44</v>
      </c>
      <c r="F5" s="9">
        <v>0</v>
      </c>
      <c r="G5" s="8"/>
      <c r="H5" s="9">
        <v>520981.69699999999</v>
      </c>
      <c r="I5" s="9">
        <v>4732910.5619999999</v>
      </c>
      <c r="J5" s="20" t="s">
        <v>55</v>
      </c>
      <c r="K5" s="20">
        <v>2614.5718000000002</v>
      </c>
      <c r="L5" s="20" t="s">
        <v>55</v>
      </c>
      <c r="M5" s="8" t="s">
        <v>55</v>
      </c>
      <c r="N5" s="8" t="s">
        <v>55</v>
      </c>
      <c r="O5" s="11" t="s">
        <v>86</v>
      </c>
      <c r="P5" s="13" t="s">
        <v>55</v>
      </c>
      <c r="Q5" s="13" t="s">
        <v>55</v>
      </c>
      <c r="R5" s="8" t="s">
        <v>55</v>
      </c>
    </row>
    <row r="6" spans="1:18" ht="24" x14ac:dyDescent="0.2">
      <c r="A6" s="1">
        <f>A7+1</f>
        <v>5</v>
      </c>
      <c r="B6" s="8" t="s">
        <v>18</v>
      </c>
      <c r="C6" s="2" t="s">
        <v>29</v>
      </c>
      <c r="D6" s="8" t="s">
        <v>30</v>
      </c>
      <c r="E6" s="8" t="s">
        <v>51</v>
      </c>
      <c r="F6" s="9">
        <v>1</v>
      </c>
      <c r="G6" s="8" t="s">
        <v>34</v>
      </c>
      <c r="H6" s="9">
        <v>520333.38099999999</v>
      </c>
      <c r="I6" s="9">
        <v>4732106.4040000001</v>
      </c>
      <c r="J6" s="20">
        <v>545.49</v>
      </c>
      <c r="K6" s="20">
        <v>2630</v>
      </c>
      <c r="L6" s="20">
        <f>J6+P6</f>
        <v>551.77499999999998</v>
      </c>
      <c r="M6" s="9">
        <v>550.25099999999998</v>
      </c>
      <c r="N6" s="11" t="s">
        <v>73</v>
      </c>
      <c r="O6" s="11" t="s">
        <v>87</v>
      </c>
      <c r="P6" s="13">
        <v>6.2850000000000001</v>
      </c>
      <c r="Q6" s="13">
        <v>5.35</v>
      </c>
      <c r="R6" s="8" t="s">
        <v>50</v>
      </c>
    </row>
    <row r="7" spans="1:18" ht="24" x14ac:dyDescent="0.2">
      <c r="A7" s="1">
        <v>4</v>
      </c>
      <c r="B7" s="8" t="s">
        <v>17</v>
      </c>
      <c r="C7" s="2" t="s">
        <v>29</v>
      </c>
      <c r="D7" s="8" t="s">
        <v>30</v>
      </c>
      <c r="E7" s="8" t="s">
        <v>32</v>
      </c>
      <c r="F7" s="9">
        <v>2</v>
      </c>
      <c r="G7" s="8" t="s">
        <v>31</v>
      </c>
      <c r="H7" s="9">
        <v>520371.04399999999</v>
      </c>
      <c r="I7" s="9">
        <v>4731156.05</v>
      </c>
      <c r="J7" s="20">
        <v>526.61199999999997</v>
      </c>
      <c r="K7" s="20">
        <v>2338</v>
      </c>
      <c r="L7" s="20">
        <f t="shared" ref="L7" si="0">J7+P7</f>
        <v>531.46199999999999</v>
      </c>
      <c r="M7" s="9"/>
      <c r="N7" s="11" t="s">
        <v>74</v>
      </c>
      <c r="O7" s="11" t="s">
        <v>87</v>
      </c>
      <c r="P7" s="13">
        <v>4.8499999999999996</v>
      </c>
      <c r="Q7" s="13">
        <v>5.7939999999999996</v>
      </c>
      <c r="R7" s="12" t="s">
        <v>49</v>
      </c>
    </row>
    <row r="8" spans="1:18" ht="24" x14ac:dyDescent="0.2">
      <c r="A8" s="1">
        <v>3</v>
      </c>
      <c r="B8" s="8" t="s">
        <v>19</v>
      </c>
      <c r="C8" s="2" t="s">
        <v>29</v>
      </c>
      <c r="D8" s="8" t="s">
        <v>30</v>
      </c>
      <c r="E8" s="8" t="s">
        <v>52</v>
      </c>
      <c r="F8" s="9">
        <v>2</v>
      </c>
      <c r="G8" s="8" t="s">
        <v>31</v>
      </c>
      <c r="H8" s="13">
        <v>520371.04399999999</v>
      </c>
      <c r="I8" s="13">
        <v>4731156.05</v>
      </c>
      <c r="J8" s="20">
        <v>526.61199999999997</v>
      </c>
      <c r="K8" s="20">
        <v>2338</v>
      </c>
      <c r="L8" s="20">
        <f t="shared" ref="L8:L9" si="1">J8+P8</f>
        <v>531.46199999999999</v>
      </c>
      <c r="M8" s="9"/>
      <c r="N8" s="11" t="s">
        <v>74</v>
      </c>
      <c r="O8" s="11" t="s">
        <v>87</v>
      </c>
      <c r="P8" s="13">
        <v>4.8499999999999996</v>
      </c>
      <c r="Q8" s="13">
        <v>5.7939999999999996</v>
      </c>
      <c r="R8" s="8" t="s">
        <v>53</v>
      </c>
    </row>
    <row r="9" spans="1:18" ht="24" x14ac:dyDescent="0.2">
      <c r="A9" s="1">
        <v>5</v>
      </c>
      <c r="B9" s="8" t="s">
        <v>20</v>
      </c>
      <c r="C9" s="2" t="s">
        <v>29</v>
      </c>
      <c r="D9" s="8" t="s">
        <v>30</v>
      </c>
      <c r="E9" s="8" t="s">
        <v>36</v>
      </c>
      <c r="F9" s="9">
        <v>4.54</v>
      </c>
      <c r="G9" s="8" t="s">
        <v>34</v>
      </c>
      <c r="H9" s="9">
        <v>518743.99300000002</v>
      </c>
      <c r="I9" s="9">
        <v>4730523.0710000005</v>
      </c>
      <c r="J9" s="20">
        <v>510.81299999999999</v>
      </c>
      <c r="K9" s="20">
        <v>1419.7901999999999</v>
      </c>
      <c r="L9" s="20">
        <f t="shared" si="1"/>
        <v>515.70600000000002</v>
      </c>
      <c r="M9" s="9">
        <v>514.78200000000004</v>
      </c>
      <c r="N9" s="11" t="s">
        <v>75</v>
      </c>
      <c r="O9" s="11" t="s">
        <v>88</v>
      </c>
      <c r="P9" s="13">
        <v>4.8929999999999998</v>
      </c>
      <c r="Q9" s="13">
        <v>5.5750000000000002</v>
      </c>
      <c r="R9" s="12" t="s">
        <v>49</v>
      </c>
    </row>
    <row r="10" spans="1:18" ht="24" x14ac:dyDescent="0.2">
      <c r="A10" s="1">
        <v>6</v>
      </c>
      <c r="B10" s="8" t="s">
        <v>22</v>
      </c>
      <c r="C10" s="2" t="s">
        <v>29</v>
      </c>
      <c r="D10" s="8" t="s">
        <v>30</v>
      </c>
      <c r="E10" s="8" t="s">
        <v>38</v>
      </c>
      <c r="F10" s="9">
        <v>5.4749999999999996</v>
      </c>
      <c r="G10" s="8" t="s">
        <v>35</v>
      </c>
      <c r="H10" s="9">
        <v>517947.43099999998</v>
      </c>
      <c r="I10" s="9">
        <v>4730691.2939999998</v>
      </c>
      <c r="J10" s="20">
        <v>504.767</v>
      </c>
      <c r="K10" s="20">
        <v>1685.5920000000001</v>
      </c>
      <c r="L10" s="20">
        <f t="shared" ref="L10:L19" si="2">J10+P10</f>
        <v>508.63200000000001</v>
      </c>
      <c r="M10" s="9">
        <v>508.93099999999998</v>
      </c>
      <c r="N10" s="11" t="s">
        <v>76</v>
      </c>
      <c r="O10" s="11" t="s">
        <v>88</v>
      </c>
      <c r="P10" s="13">
        <v>3.8650000000000002</v>
      </c>
      <c r="Q10" s="13">
        <v>3.3140000000000001</v>
      </c>
      <c r="R10" s="12" t="s">
        <v>49</v>
      </c>
    </row>
    <row r="11" spans="1:18" ht="24" x14ac:dyDescent="0.2">
      <c r="A11" s="1">
        <v>7</v>
      </c>
      <c r="B11" s="8" t="s">
        <v>33</v>
      </c>
      <c r="C11" s="2" t="s">
        <v>29</v>
      </c>
      <c r="D11" s="8" t="s">
        <v>30</v>
      </c>
      <c r="E11" s="8" t="s">
        <v>33</v>
      </c>
      <c r="F11" s="9">
        <v>6.9619999999999997</v>
      </c>
      <c r="G11" s="8" t="s">
        <v>34</v>
      </c>
      <c r="H11" s="9">
        <v>516953.16700000002</v>
      </c>
      <c r="I11" s="9">
        <v>4729850.7889999999</v>
      </c>
      <c r="J11" s="20">
        <v>500.32900000000001</v>
      </c>
      <c r="K11" s="20">
        <v>1229.4523999999999</v>
      </c>
      <c r="L11" s="20">
        <f t="shared" si="2"/>
        <v>503.36099999999999</v>
      </c>
      <c r="M11" s="9">
        <v>502.54599999999999</v>
      </c>
      <c r="N11" s="11" t="s">
        <v>77</v>
      </c>
      <c r="O11" s="11" t="s">
        <v>89</v>
      </c>
      <c r="P11" s="13">
        <v>3.032</v>
      </c>
      <c r="Q11" s="13">
        <v>4.1879999999999997</v>
      </c>
      <c r="R11" s="12" t="s">
        <v>49</v>
      </c>
    </row>
    <row r="12" spans="1:18" ht="24" x14ac:dyDescent="0.2">
      <c r="A12" s="1">
        <v>8</v>
      </c>
      <c r="B12" s="8" t="s">
        <v>21</v>
      </c>
      <c r="C12" s="2" t="s">
        <v>29</v>
      </c>
      <c r="D12" s="8" t="s">
        <v>30</v>
      </c>
      <c r="E12" s="8" t="s">
        <v>51</v>
      </c>
      <c r="F12" s="9">
        <v>9.1849999999999987</v>
      </c>
      <c r="G12" s="8" t="s">
        <v>34</v>
      </c>
      <c r="H12" s="9">
        <v>515685.27</v>
      </c>
      <c r="I12" s="9">
        <v>4728365.6449999996</v>
      </c>
      <c r="J12" s="20">
        <v>491.66699999999997</v>
      </c>
      <c r="K12" s="20">
        <v>1212.4502</v>
      </c>
      <c r="L12" s="20">
        <f>J12+P12</f>
        <v>494.09999999999997</v>
      </c>
      <c r="M12" s="9">
        <v>492.7</v>
      </c>
      <c r="N12" s="11" t="s">
        <v>78</v>
      </c>
      <c r="O12" s="11" t="s">
        <v>90</v>
      </c>
      <c r="P12" s="13">
        <v>2.4329999999999998</v>
      </c>
      <c r="Q12" s="13">
        <v>2.653</v>
      </c>
      <c r="R12" s="8" t="s">
        <v>50</v>
      </c>
    </row>
    <row r="13" spans="1:18" ht="24" x14ac:dyDescent="0.2">
      <c r="A13" s="1">
        <v>9</v>
      </c>
      <c r="B13" s="8" t="s">
        <v>45</v>
      </c>
      <c r="C13" s="2" t="s">
        <v>29</v>
      </c>
      <c r="D13" s="8" t="s">
        <v>30</v>
      </c>
      <c r="E13" s="8" t="s">
        <v>46</v>
      </c>
      <c r="F13" s="9">
        <v>13.620000000000001</v>
      </c>
      <c r="G13" s="8" t="s">
        <v>34</v>
      </c>
      <c r="H13" s="9">
        <v>512551.45600000001</v>
      </c>
      <c r="I13" s="9">
        <v>4726411.2570000002</v>
      </c>
      <c r="J13" s="20">
        <v>471.62900000000002</v>
      </c>
      <c r="K13" s="20">
        <v>1053.0829000000001</v>
      </c>
      <c r="L13" s="20">
        <f>J13+P13</f>
        <v>475.21200000000005</v>
      </c>
      <c r="M13" s="9">
        <v>473.39600000000002</v>
      </c>
      <c r="N13" s="11" t="s">
        <v>79</v>
      </c>
      <c r="O13" s="11" t="s">
        <v>91</v>
      </c>
      <c r="P13" s="13">
        <v>3.5830000000000002</v>
      </c>
      <c r="Q13" s="13">
        <v>4.72</v>
      </c>
      <c r="R13" s="12" t="s">
        <v>49</v>
      </c>
    </row>
    <row r="14" spans="1:18" ht="24" x14ac:dyDescent="0.2">
      <c r="A14" s="1">
        <v>10</v>
      </c>
      <c r="B14" s="8" t="s">
        <v>23</v>
      </c>
      <c r="C14" s="2" t="s">
        <v>29</v>
      </c>
      <c r="D14" s="8" t="s">
        <v>30</v>
      </c>
      <c r="E14" s="8" t="s">
        <v>54</v>
      </c>
      <c r="F14" s="9">
        <f>F15-0.165</f>
        <v>14.355</v>
      </c>
      <c r="G14" s="8" t="s">
        <v>35</v>
      </c>
      <c r="H14" s="9">
        <v>511971.23700000002</v>
      </c>
      <c r="I14" s="9">
        <v>4725812.0659999996</v>
      </c>
      <c r="J14" s="20">
        <v>469.26499999999999</v>
      </c>
      <c r="K14" s="20">
        <v>1275.4591</v>
      </c>
      <c r="L14" s="20">
        <f t="shared" si="2"/>
        <v>471.31200000000001</v>
      </c>
      <c r="M14" s="9">
        <v>470.33800000000002</v>
      </c>
      <c r="N14" s="11" t="s">
        <v>80</v>
      </c>
      <c r="O14" s="11" t="s">
        <v>92</v>
      </c>
      <c r="P14" s="13">
        <v>2.0470000000000002</v>
      </c>
      <c r="Q14" s="13">
        <v>1.335</v>
      </c>
      <c r="R14" s="8" t="s">
        <v>50</v>
      </c>
    </row>
    <row r="15" spans="1:18" ht="24" x14ac:dyDescent="0.2">
      <c r="A15" s="1">
        <v>11</v>
      </c>
      <c r="B15" s="8" t="s">
        <v>24</v>
      </c>
      <c r="C15" s="2" t="s">
        <v>62</v>
      </c>
      <c r="D15" s="8" t="s">
        <v>24</v>
      </c>
      <c r="E15" s="8" t="s">
        <v>32</v>
      </c>
      <c r="F15" s="9">
        <v>14.52</v>
      </c>
      <c r="G15" s="8" t="s">
        <v>31</v>
      </c>
      <c r="H15" s="9">
        <v>511799.859</v>
      </c>
      <c r="I15" s="9">
        <v>4725788.6890000002</v>
      </c>
      <c r="J15" s="20">
        <v>468.08199999999999</v>
      </c>
      <c r="K15" s="20">
        <v>1260.2256</v>
      </c>
      <c r="L15" s="20">
        <f t="shared" si="2"/>
        <v>470.589</v>
      </c>
      <c r="M15" s="9">
        <v>469.16199999999998</v>
      </c>
      <c r="N15" s="11" t="s">
        <v>80</v>
      </c>
      <c r="O15" s="11" t="s">
        <v>92</v>
      </c>
      <c r="P15" s="13">
        <v>2.5070000000000001</v>
      </c>
      <c r="Q15" s="13">
        <v>1.577</v>
      </c>
      <c r="R15" s="12" t="s">
        <v>49</v>
      </c>
    </row>
    <row r="16" spans="1:18" ht="24" x14ac:dyDescent="0.2">
      <c r="A16" s="1">
        <v>12</v>
      </c>
      <c r="B16" s="8" t="s">
        <v>47</v>
      </c>
      <c r="C16" s="2" t="s">
        <v>62</v>
      </c>
      <c r="D16" s="8" t="s">
        <v>24</v>
      </c>
      <c r="E16" s="8" t="s">
        <v>37</v>
      </c>
      <c r="F16" s="9">
        <v>16.834209999999999</v>
      </c>
      <c r="G16" s="8" t="s">
        <v>35</v>
      </c>
      <c r="H16" s="9">
        <v>509596.33299999998</v>
      </c>
      <c r="I16" s="9">
        <v>4725326.0599999996</v>
      </c>
      <c r="J16" s="20">
        <v>459.16300000000001</v>
      </c>
      <c r="K16" s="20">
        <v>721.93399999999997</v>
      </c>
      <c r="L16" s="20">
        <f t="shared" si="2"/>
        <v>462.90300000000002</v>
      </c>
      <c r="M16" s="9">
        <v>460.80599999999998</v>
      </c>
      <c r="N16" s="11" t="s">
        <v>81</v>
      </c>
      <c r="O16" s="11" t="s">
        <v>85</v>
      </c>
      <c r="P16" s="13">
        <v>3.74</v>
      </c>
      <c r="Q16" s="13">
        <v>2.7709999999999999</v>
      </c>
      <c r="R16" s="12" t="s">
        <v>49</v>
      </c>
    </row>
    <row r="17" spans="1:18" ht="24" x14ac:dyDescent="0.2">
      <c r="A17" s="1">
        <v>13</v>
      </c>
      <c r="B17" s="8" t="s">
        <v>25</v>
      </c>
      <c r="C17" s="8" t="s">
        <v>62</v>
      </c>
      <c r="D17" s="8" t="s">
        <v>24</v>
      </c>
      <c r="E17" s="8" t="s">
        <v>39</v>
      </c>
      <c r="F17" s="9">
        <v>17.3</v>
      </c>
      <c r="G17" s="8" t="s">
        <v>31</v>
      </c>
      <c r="H17" s="9">
        <v>509519.25799999997</v>
      </c>
      <c r="I17" s="9">
        <v>4725435.6869999999</v>
      </c>
      <c r="J17" s="20">
        <v>462.56799999999998</v>
      </c>
      <c r="K17" s="20">
        <v>633.42259999999999</v>
      </c>
      <c r="L17" s="20">
        <f t="shared" si="2"/>
        <v>463.964</v>
      </c>
      <c r="M17" s="8" t="s">
        <v>55</v>
      </c>
      <c r="N17" s="11" t="s">
        <v>81</v>
      </c>
      <c r="O17" s="11" t="s">
        <v>85</v>
      </c>
      <c r="P17" s="13">
        <v>1.3959999999999999</v>
      </c>
      <c r="Q17" s="13">
        <v>0.77</v>
      </c>
      <c r="R17" s="8" t="s">
        <v>53</v>
      </c>
    </row>
    <row r="18" spans="1:18" ht="24" x14ac:dyDescent="0.2">
      <c r="A18" s="1">
        <v>14</v>
      </c>
      <c r="B18" s="8" t="s">
        <v>23</v>
      </c>
      <c r="C18" s="8" t="s">
        <v>62</v>
      </c>
      <c r="D18" s="8" t="s">
        <v>24</v>
      </c>
      <c r="E18" s="8" t="s">
        <v>54</v>
      </c>
      <c r="F18" s="9">
        <v>17.3</v>
      </c>
      <c r="G18" s="8" t="s">
        <v>31</v>
      </c>
      <c r="H18" s="9">
        <v>509465.54399999999</v>
      </c>
      <c r="I18" s="9">
        <v>4725363.852</v>
      </c>
      <c r="J18" s="20" t="s">
        <v>55</v>
      </c>
      <c r="K18" s="20">
        <v>633.42259999999999</v>
      </c>
      <c r="L18" s="20" t="s">
        <v>55</v>
      </c>
      <c r="M18" s="8" t="s">
        <v>55</v>
      </c>
      <c r="N18" s="11" t="s">
        <v>81</v>
      </c>
      <c r="O18" s="11" t="s">
        <v>85</v>
      </c>
      <c r="P18" s="13" t="s">
        <v>55</v>
      </c>
      <c r="Q18" s="13" t="s">
        <v>55</v>
      </c>
      <c r="R18" s="8" t="s">
        <v>56</v>
      </c>
    </row>
    <row r="19" spans="1:18" ht="24" x14ac:dyDescent="0.2">
      <c r="A19" s="1">
        <v>15</v>
      </c>
      <c r="B19" s="8" t="s">
        <v>68</v>
      </c>
      <c r="C19" s="8" t="s">
        <v>62</v>
      </c>
      <c r="D19" s="8" t="s">
        <v>24</v>
      </c>
      <c r="E19" s="8" t="s">
        <v>69</v>
      </c>
      <c r="F19" s="9">
        <f>F20+1.885</f>
        <v>19.585000000000001</v>
      </c>
      <c r="G19" s="8" t="s">
        <v>34</v>
      </c>
      <c r="H19" s="9">
        <v>509725.16800000001</v>
      </c>
      <c r="I19" s="9">
        <v>4727089.6679999996</v>
      </c>
      <c r="J19" s="20">
        <v>458.21600000000001</v>
      </c>
      <c r="K19" s="20">
        <v>21.807700000000001</v>
      </c>
      <c r="L19" s="20">
        <f t="shared" si="2"/>
        <v>459.31799999999998</v>
      </c>
      <c r="M19" s="8"/>
      <c r="N19" s="11" t="s">
        <v>82</v>
      </c>
      <c r="O19" s="11" t="s">
        <v>93</v>
      </c>
      <c r="P19" s="13">
        <v>1.1020000000000001</v>
      </c>
      <c r="Q19" s="13">
        <v>0.29799999999999999</v>
      </c>
      <c r="R19" s="12" t="s">
        <v>49</v>
      </c>
    </row>
    <row r="20" spans="1:18" ht="36" x14ac:dyDescent="0.2">
      <c r="A20" s="1">
        <v>16</v>
      </c>
      <c r="B20" s="8" t="s">
        <v>26</v>
      </c>
      <c r="C20" s="8" t="s">
        <v>62</v>
      </c>
      <c r="D20" s="8" t="s">
        <v>24</v>
      </c>
      <c r="E20" s="8" t="s">
        <v>61</v>
      </c>
      <c r="F20" s="9">
        <v>17.7</v>
      </c>
      <c r="G20" s="8" t="s">
        <v>31</v>
      </c>
      <c r="H20" s="9">
        <v>509079.74099999998</v>
      </c>
      <c r="I20" s="9">
        <v>4725399.1880000001</v>
      </c>
      <c r="J20" s="20" t="s">
        <v>55</v>
      </c>
      <c r="K20" s="20">
        <v>199.94659999999999</v>
      </c>
      <c r="L20" s="20" t="s">
        <v>55</v>
      </c>
      <c r="M20" s="8" t="s">
        <v>55</v>
      </c>
      <c r="N20" s="11" t="s">
        <v>83</v>
      </c>
      <c r="O20" s="11" t="s">
        <v>94</v>
      </c>
      <c r="P20" s="13" t="s">
        <v>55</v>
      </c>
      <c r="Q20" s="13" t="s">
        <v>55</v>
      </c>
      <c r="R20" s="8" t="s">
        <v>56</v>
      </c>
    </row>
    <row r="21" spans="1:18" ht="24" x14ac:dyDescent="0.2">
      <c r="A21" s="1">
        <v>17</v>
      </c>
      <c r="B21" s="8" t="s">
        <v>27</v>
      </c>
      <c r="C21" s="2" t="s">
        <v>62</v>
      </c>
      <c r="D21" s="8" t="s">
        <v>24</v>
      </c>
      <c r="E21" s="8" t="s">
        <v>38</v>
      </c>
      <c r="F21" s="9">
        <v>17.573699999999999</v>
      </c>
      <c r="G21" s="8" t="s">
        <v>34</v>
      </c>
      <c r="H21" s="9">
        <v>508721.44099999999</v>
      </c>
      <c r="I21" s="9">
        <v>4725367.8679999998</v>
      </c>
      <c r="J21" s="20">
        <v>453.93299999999999</v>
      </c>
      <c r="K21" s="20">
        <v>171.24119999999999</v>
      </c>
      <c r="L21" s="20">
        <f>J21+P21</f>
        <v>457.60899999999998</v>
      </c>
      <c r="M21" s="9">
        <v>455.93299999999999</v>
      </c>
      <c r="N21" s="11" t="s">
        <v>84</v>
      </c>
      <c r="O21" s="11" t="s">
        <v>95</v>
      </c>
      <c r="P21" s="13">
        <v>3.6760000000000002</v>
      </c>
      <c r="Q21" s="13">
        <v>1.669</v>
      </c>
      <c r="R21" s="12" t="s">
        <v>49</v>
      </c>
    </row>
    <row r="22" spans="1:18" ht="24" x14ac:dyDescent="0.2">
      <c r="A22" s="1">
        <v>18</v>
      </c>
      <c r="B22" s="8" t="s">
        <v>27</v>
      </c>
      <c r="C22" s="2" t="s">
        <v>29</v>
      </c>
      <c r="D22" s="8" t="s">
        <v>30</v>
      </c>
      <c r="E22" s="8" t="s">
        <v>38</v>
      </c>
      <c r="F22" s="9">
        <v>18.399999999999999</v>
      </c>
      <c r="G22" s="8" t="s">
        <v>34</v>
      </c>
      <c r="H22" s="9">
        <v>508373.29499999998</v>
      </c>
      <c r="I22" s="9">
        <v>4725071.335</v>
      </c>
      <c r="J22" s="20">
        <v>454.68299999999999</v>
      </c>
      <c r="K22" s="20">
        <v>146.8177</v>
      </c>
      <c r="L22" s="20">
        <f>J22+P22</f>
        <v>456.20699999999999</v>
      </c>
      <c r="M22" s="9">
        <v>455.07</v>
      </c>
      <c r="N22" s="11" t="s">
        <v>84</v>
      </c>
      <c r="O22" s="11" t="s">
        <v>95</v>
      </c>
      <c r="P22" s="13">
        <v>1.524</v>
      </c>
      <c r="Q22" s="13">
        <v>0.26200000000000001</v>
      </c>
      <c r="R22" s="12" t="s">
        <v>57</v>
      </c>
    </row>
    <row r="23" spans="1:18" ht="36" x14ac:dyDescent="0.2">
      <c r="A23" s="8">
        <v>19</v>
      </c>
      <c r="B23" s="8" t="s">
        <v>28</v>
      </c>
      <c r="C23" s="8" t="s">
        <v>63</v>
      </c>
      <c r="D23" s="8" t="s">
        <v>41</v>
      </c>
      <c r="E23" s="8" t="s">
        <v>40</v>
      </c>
      <c r="F23" s="9">
        <v>18.600000000000001</v>
      </c>
      <c r="G23" s="8" t="s">
        <v>31</v>
      </c>
      <c r="H23" s="9">
        <v>508463.52899999998</v>
      </c>
      <c r="I23" s="9">
        <v>4724926.2029999997</v>
      </c>
      <c r="J23" s="20" t="s">
        <v>55</v>
      </c>
      <c r="K23" s="20">
        <v>73.179400000000001</v>
      </c>
      <c r="L23" s="20" t="s">
        <v>55</v>
      </c>
      <c r="M23" s="8" t="s">
        <v>55</v>
      </c>
      <c r="N23" s="11" t="s">
        <v>84</v>
      </c>
      <c r="O23" s="11" t="s">
        <v>71</v>
      </c>
      <c r="P23" s="13" t="s">
        <v>55</v>
      </c>
      <c r="Q23" s="13" t="s">
        <v>55</v>
      </c>
      <c r="R23" s="8" t="s">
        <v>56</v>
      </c>
    </row>
    <row r="24" spans="1:18" ht="24" x14ac:dyDescent="0.2">
      <c r="A24" s="8">
        <v>20</v>
      </c>
      <c r="B24" s="8" t="s">
        <v>67</v>
      </c>
      <c r="C24" s="2" t="s">
        <v>62</v>
      </c>
      <c r="D24" s="8" t="s">
        <v>24</v>
      </c>
      <c r="E24" s="8" t="s">
        <v>66</v>
      </c>
      <c r="F24" s="9">
        <f>F23+0.247</f>
        <v>18.847000000000001</v>
      </c>
      <c r="G24" s="8" t="s">
        <v>35</v>
      </c>
      <c r="H24" s="9">
        <v>508528.08299999998</v>
      </c>
      <c r="I24" s="9">
        <v>4724621</v>
      </c>
      <c r="J24" s="20">
        <v>455.59300000000002</v>
      </c>
      <c r="K24" s="20">
        <v>120.63160000000001</v>
      </c>
      <c r="L24" s="20">
        <f t="shared" ref="L24" si="3">J24+P24</f>
        <v>455.74100000000004</v>
      </c>
      <c r="M24" s="8"/>
      <c r="N24" s="11" t="s">
        <v>85</v>
      </c>
      <c r="O24" s="11" t="s">
        <v>65</v>
      </c>
      <c r="P24" s="13">
        <v>0.14799999999999999</v>
      </c>
      <c r="Q24" s="13">
        <v>0.40600000000000003</v>
      </c>
      <c r="R24" s="12" t="s">
        <v>57</v>
      </c>
    </row>
    <row r="25" spans="1:18" ht="36" x14ac:dyDescent="0.2">
      <c r="A25" s="8">
        <v>21</v>
      </c>
      <c r="B25" s="8" t="s">
        <v>59</v>
      </c>
      <c r="C25" s="8" t="s">
        <v>63</v>
      </c>
      <c r="D25" s="8" t="s">
        <v>41</v>
      </c>
      <c r="E25" s="8" t="s">
        <v>64</v>
      </c>
      <c r="F25" s="9">
        <v>20</v>
      </c>
      <c r="G25" s="8"/>
      <c r="H25" s="9">
        <v>508296.43699999998</v>
      </c>
      <c r="I25" s="9">
        <v>4723948.3289999999</v>
      </c>
      <c r="J25" s="20" t="s">
        <v>55</v>
      </c>
      <c r="K25" s="20">
        <v>8.1987000000000005</v>
      </c>
      <c r="L25" s="20" t="s">
        <v>55</v>
      </c>
      <c r="M25" s="8" t="s">
        <v>55</v>
      </c>
      <c r="N25" s="11" t="s">
        <v>72</v>
      </c>
      <c r="O25" s="11" t="s">
        <v>65</v>
      </c>
      <c r="P25" s="13" t="s">
        <v>55</v>
      </c>
      <c r="Q25" s="13" t="s">
        <v>55</v>
      </c>
      <c r="R25" s="8" t="s">
        <v>55</v>
      </c>
    </row>
    <row r="33" spans="12:12" x14ac:dyDescent="0.2">
      <c r="L33" s="22"/>
    </row>
  </sheetData>
  <mergeCells count="20">
    <mergeCell ref="R3:R4"/>
    <mergeCell ref="H3:I3"/>
    <mergeCell ref="J3:J4"/>
    <mergeCell ref="K3:K4"/>
    <mergeCell ref="L3:L4"/>
    <mergeCell ref="M3:M4"/>
    <mergeCell ref="N3:N4"/>
    <mergeCell ref="A1:I2"/>
    <mergeCell ref="J1:Q1"/>
    <mergeCell ref="J2:Q2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Q3: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Afecciones ESC LÍMITE</vt:lpstr>
    </vt:vector>
  </TitlesOfParts>
  <Company>ITACyL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Elorda Bermúdez</dc:creator>
  <cp:lastModifiedBy>Alicia Elorda Bermúdez</cp:lastModifiedBy>
  <dcterms:created xsi:type="dcterms:W3CDTF">2025-09-09T07:35:28Z</dcterms:created>
  <dcterms:modified xsi:type="dcterms:W3CDTF">2025-10-10T11:22:23Z</dcterms:modified>
</cp:coreProperties>
</file>